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J:\Mathematik_Siders\504_stat\"/>
    </mc:Choice>
  </mc:AlternateContent>
  <bookViews>
    <workbookView xWindow="0" yWindow="0" windowWidth="19200" windowHeight="8250"/>
  </bookViews>
  <sheets>
    <sheet name="Mit_Excel" sheetId="1" r:id="rId1"/>
    <sheet name="Mit_R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E18" i="1"/>
  <c r="C12" i="1" a="1"/>
  <c r="C13" i="1" s="1"/>
  <c r="F3" i="1"/>
  <c r="F4" i="1"/>
  <c r="F2" i="1"/>
  <c r="E7" i="1" l="1" a="1"/>
  <c r="E8" i="1" s="1"/>
  <c r="B23" i="1" a="1"/>
  <c r="C24" i="1" s="1"/>
  <c r="F29" i="1"/>
  <c r="B25" i="1"/>
  <c r="B24" i="1"/>
  <c r="C25" i="1"/>
  <c r="D24" i="1"/>
  <c r="E12" i="1"/>
  <c r="C12" i="1"/>
  <c r="D14" i="1"/>
  <c r="C14" i="1"/>
  <c r="E13" i="1"/>
  <c r="D13" i="1"/>
  <c r="D12" i="1"/>
  <c r="E14" i="1"/>
  <c r="E7" i="1"/>
  <c r="E9" i="1"/>
  <c r="B23" i="1" l="1"/>
  <c r="E28" i="1" s="1"/>
  <c r="D25" i="1"/>
  <c r="G30" i="1" s="1"/>
  <c r="C23" i="1"/>
  <c r="F28" i="1" s="1"/>
  <c r="D23" i="1"/>
  <c r="G28" i="1" s="1"/>
  <c r="G29" i="1"/>
  <c r="F12" i="1" a="1"/>
  <c r="E29" i="1"/>
  <c r="E30" i="1"/>
  <c r="F30" i="1"/>
  <c r="A55" i="1" a="1"/>
  <c r="C42" i="1" l="1" a="1"/>
  <c r="C44" i="1" s="1"/>
  <c r="D44" i="1"/>
  <c r="E44" i="1"/>
  <c r="C42" i="1"/>
  <c r="E42" i="1"/>
  <c r="C43" i="1"/>
  <c r="D42" i="1"/>
  <c r="C34" i="1" a="1"/>
  <c r="C35" i="1" s="1"/>
  <c r="F13" i="1"/>
  <c r="F12" i="1"/>
  <c r="F14" i="1"/>
  <c r="A55" i="1"/>
  <c r="C56" i="1"/>
  <c r="B56" i="1"/>
  <c r="A56" i="1"/>
  <c r="C55" i="1"/>
  <c r="B57" i="1"/>
  <c r="A57" i="1"/>
  <c r="B55" i="1"/>
  <c r="C57" i="1"/>
  <c r="D43" i="1" l="1"/>
  <c r="E43" i="1"/>
  <c r="H28" i="1" a="1"/>
  <c r="H28" i="1" s="1"/>
  <c r="C36" i="1"/>
  <c r="C34" i="1"/>
  <c r="F42" i="1" a="1"/>
  <c r="H30" i="1" l="1"/>
  <c r="H29" i="1"/>
  <c r="F42" i="1"/>
  <c r="F44" i="1"/>
  <c r="F43" i="1"/>
</calcChain>
</file>

<file path=xl/sharedStrings.xml><?xml version="1.0" encoding="utf-8"?>
<sst xmlns="http://schemas.openxmlformats.org/spreadsheetml/2006/main" count="62" uniqueCount="60">
  <si>
    <t>X</t>
  </si>
  <si>
    <t>y</t>
  </si>
  <si>
    <t>x</t>
  </si>
  <si>
    <t>R</t>
  </si>
  <si>
    <t>r</t>
  </si>
  <si>
    <t>=MMULT(B7:D9;F2:F4)</t>
  </si>
  <si>
    <t>R^-1</t>
  </si>
  <si>
    <t>=MINV(B7:D9)</t>
  </si>
  <si>
    <t>=MMULT(C12:E14;B12:B14)</t>
  </si>
  <si>
    <t>=1/1200</t>
  </si>
  <si>
    <t>=1/25000</t>
  </si>
  <si>
    <t>=1/9300</t>
  </si>
  <si>
    <t>A</t>
  </si>
  <si>
    <t>Technologiematrix</t>
  </si>
  <si>
    <t>Aufgabe e)</t>
  </si>
  <si>
    <t>=MMULT(B22:D24;E22:G24)</t>
  </si>
  <si>
    <t>E-A</t>
  </si>
  <si>
    <t>(E-A)^-1</t>
  </si>
  <si>
    <t>Aufgabe f</t>
  </si>
  <si>
    <t>Aufgabe a)</t>
  </si>
  <si>
    <t>Aufgabe b)</t>
  </si>
  <si>
    <t>Aufgabe c)</t>
  </si>
  <si>
    <t>r1</t>
  </si>
  <si>
    <t>E</t>
  </si>
  <si>
    <t>Berechnung Technologiematrix A:</t>
  </si>
  <si>
    <t>(diag(x))^-1</t>
  </si>
  <si>
    <t>Aufgabe d)</t>
  </si>
  <si>
    <t>y2</t>
  </si>
  <si>
    <t>x2</t>
  </si>
  <si>
    <t>x1</t>
  </si>
  <si>
    <t>y1= (E-A)x1</t>
  </si>
  <si>
    <t>y2=(E-A)*x2</t>
  </si>
  <si>
    <t>y3</t>
  </si>
  <si>
    <t>x3=(E-A)^-1*y3</t>
  </si>
  <si>
    <t>x3</t>
  </si>
  <si>
    <t>X1</t>
  </si>
  <si>
    <t>A*Diag(x)=</t>
  </si>
  <si>
    <t>diag(x3)</t>
  </si>
  <si>
    <t>Mit R:</t>
  </si>
  <si>
    <t>X=matrix(c(500,200,0,1000,7000,</t>
  </si>
  <si>
    <t>15000,600,700,5000),byrow=T,ncol=3)</t>
  </si>
  <si>
    <t>y=c(500,2000,3000)</t>
  </si>
  <si>
    <t>#a)</t>
  </si>
  <si>
    <t>x=X%*%rep(1,3)+y</t>
  </si>
  <si>
    <t xml:space="preserve">#b) </t>
  </si>
  <si>
    <t>R=matrix(c(3,5,4,1,0.3,2,0,5,3),ncol=3)</t>
  </si>
  <si>
    <t>r=R%*%x</t>
  </si>
  <si>
    <t xml:space="preserve">#c) </t>
  </si>
  <si>
    <t>r1=c(500,600,1200)</t>
  </si>
  <si>
    <t>x1=solve(R)%*%r1</t>
  </si>
  <si>
    <t>A=X%*%solve(diag(as.vector(x)))</t>
  </si>
  <si>
    <t>(diag(3)-A)%*%x1  #=y1</t>
  </si>
  <si>
    <t xml:space="preserve">#d) </t>
  </si>
  <si>
    <t>x2=c(700,3000,4120)</t>
  </si>
  <si>
    <t>(diag(3)-A)%*%x2 #=y2</t>
  </si>
  <si>
    <t xml:space="preserve">#e) </t>
  </si>
  <si>
    <t>y3=c(2650,10600,15900)</t>
  </si>
  <si>
    <t>x3=solve((diag(3)-A))%*%y3</t>
  </si>
  <si>
    <t xml:space="preserve">#f) </t>
  </si>
  <si>
    <t>A%*%diag(as.vector(x3))  #=X1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</si>
</sst>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0" fillId="2" borderId="0" xfId="0" applyFill="1" applyBorder="1"/>
    <xf numFmtId="0" fontId="0" fillId="3" borderId="0" xfId="0" applyFill="1" applyBorder="1"/>
    <xf numFmtId="0" fontId="0" fillId="4" borderId="0" xfId="0" applyFill="1" applyBorder="1"/>
    <xf numFmtId="0" fontId="0" fillId="0" borderId="0" xfId="0" quotePrefix="1" applyBorder="1"/>
    <xf numFmtId="0" fontId="0" fillId="0" borderId="0" xfId="0" quotePrefix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9" borderId="0" xfId="0" applyFill="1" applyBorder="1"/>
    <xf numFmtId="0" fontId="0" fillId="0" borderId="0" xfId="0" applyFill="1"/>
    <xf numFmtId="0" fontId="1" fillId="0" borderId="0" xfId="0" applyFont="1" applyFill="1" applyBorder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2" fillId="9" borderId="0" xfId="0" applyFont="1" applyFill="1"/>
    <xf numFmtId="0" fontId="2" fillId="9" borderId="9" xfId="0" applyFont="1" applyFill="1" applyBorder="1"/>
    <xf numFmtId="0" fontId="2" fillId="9" borderId="10" xfId="0" applyFont="1" applyFill="1" applyBorder="1"/>
    <xf numFmtId="0" fontId="2" fillId="9" borderId="11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376129</xdr:colOff>
      <xdr:row>9</xdr:row>
      <xdr:rowOff>103918</xdr:rowOff>
    </xdr:from>
    <xdr:to>
      <xdr:col>5</xdr:col>
      <xdr:colOff>412148</xdr:colOff>
      <xdr:row>10</xdr:row>
      <xdr:rowOff>189591</xdr:rowOff>
    </xdr:to>
    <xdr:cxnSp macro="">
      <xdr:nvCxnSpPr>
        <xdr:cNvPr id="3" name="Gerade Verbindung mit Pfeil 2"/>
        <xdr:cNvCxnSpPr/>
      </xdr:nvCxnSpPr>
      <xdr:spPr>
        <a:xfrm>
          <a:off x="4169985" y="1847477"/>
          <a:ext cx="36019" cy="27940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360189</xdr:colOff>
      <xdr:row>15</xdr:row>
      <xdr:rowOff>88046</xdr:rowOff>
    </xdr:from>
    <xdr:to>
      <xdr:col>4</xdr:col>
      <xdr:colOff>416218</xdr:colOff>
      <xdr:row>17</xdr:row>
      <xdr:rowOff>24012</xdr:rowOff>
    </xdr:to>
    <xdr:cxnSp macro="">
      <xdr:nvCxnSpPr>
        <xdr:cNvPr id="5" name="Gerade Verbindung mit Pfeil 4"/>
        <xdr:cNvCxnSpPr/>
      </xdr:nvCxnSpPr>
      <xdr:spPr>
        <a:xfrm>
          <a:off x="3401786" y="3737962"/>
          <a:ext cx="56029" cy="32016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368193</xdr:colOff>
      <xdr:row>15</xdr:row>
      <xdr:rowOff>160084</xdr:rowOff>
    </xdr:from>
    <xdr:to>
      <xdr:col>5</xdr:col>
      <xdr:colOff>520273</xdr:colOff>
      <xdr:row>18</xdr:row>
      <xdr:rowOff>20011</xdr:rowOff>
    </xdr:to>
    <xdr:cxnSp macro="">
      <xdr:nvCxnSpPr>
        <xdr:cNvPr id="7" name="Gerade Verbindung mit Pfeil 6"/>
        <xdr:cNvCxnSpPr/>
      </xdr:nvCxnSpPr>
      <xdr:spPr>
        <a:xfrm>
          <a:off x="4170189" y="3810000"/>
          <a:ext cx="152080" cy="43622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392206</xdr:colOff>
      <xdr:row>15</xdr:row>
      <xdr:rowOff>152080</xdr:rowOff>
    </xdr:from>
    <xdr:to>
      <xdr:col>6</xdr:col>
      <xdr:colOff>428225</xdr:colOff>
      <xdr:row>19</xdr:row>
      <xdr:rowOff>16009</xdr:rowOff>
    </xdr:to>
    <xdr:cxnSp macro="">
      <xdr:nvCxnSpPr>
        <xdr:cNvPr id="9" name="Gerade Verbindung mit Pfeil 8"/>
        <xdr:cNvCxnSpPr/>
      </xdr:nvCxnSpPr>
      <xdr:spPr>
        <a:xfrm>
          <a:off x="4954601" y="3801996"/>
          <a:ext cx="36019" cy="63233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zoomScale="118" zoomScaleNormal="118" workbookViewId="0"/>
  </sheetViews>
  <sheetFormatPr baseColWidth="10" defaultRowHeight="15" x14ac:dyDescent="0.25"/>
  <cols>
    <col min="7" max="7" width="8" customWidth="1"/>
  </cols>
  <sheetData>
    <row r="1" spans="1:7" x14ac:dyDescent="0.25">
      <c r="A1" s="10" t="s">
        <v>19</v>
      </c>
      <c r="C1" t="s">
        <v>0</v>
      </c>
      <c r="E1" s="1" t="s">
        <v>1</v>
      </c>
      <c r="F1" s="1" t="s">
        <v>2</v>
      </c>
      <c r="G1" s="1"/>
    </row>
    <row r="2" spans="1:7" x14ac:dyDescent="0.25">
      <c r="B2" s="2">
        <v>500</v>
      </c>
      <c r="C2" s="2">
        <v>200</v>
      </c>
      <c r="D2" s="2">
        <v>0</v>
      </c>
      <c r="E2" s="3">
        <v>500</v>
      </c>
      <c r="F2" s="12">
        <f>SUM(B2:E2)</f>
        <v>1200</v>
      </c>
      <c r="G2" s="1"/>
    </row>
    <row r="3" spans="1:7" x14ac:dyDescent="0.25">
      <c r="B3" s="2">
        <v>1000</v>
      </c>
      <c r="C3" s="2">
        <v>7000</v>
      </c>
      <c r="D3" s="2">
        <v>15000</v>
      </c>
      <c r="E3" s="3">
        <v>2000</v>
      </c>
      <c r="F3" s="12">
        <f t="shared" ref="F3:F4" si="0">SUM(B3:E3)</f>
        <v>25000</v>
      </c>
      <c r="G3" s="1"/>
    </row>
    <row r="4" spans="1:7" x14ac:dyDescent="0.25">
      <c r="B4" s="2">
        <v>600</v>
      </c>
      <c r="C4" s="2">
        <v>700</v>
      </c>
      <c r="D4" s="2">
        <v>5000</v>
      </c>
      <c r="E4" s="3">
        <v>3000</v>
      </c>
      <c r="F4" s="12">
        <f t="shared" si="0"/>
        <v>9300</v>
      </c>
      <c r="G4" s="1"/>
    </row>
    <row r="5" spans="1:7" x14ac:dyDescent="0.25">
      <c r="B5" s="1"/>
      <c r="C5" s="1"/>
      <c r="D5" s="1"/>
      <c r="E5" s="5" t="s">
        <v>5</v>
      </c>
      <c r="F5" s="1"/>
      <c r="G5" s="1"/>
    </row>
    <row r="6" spans="1:7" x14ac:dyDescent="0.25">
      <c r="A6" s="10" t="s">
        <v>20</v>
      </c>
      <c r="B6" s="1"/>
      <c r="C6" s="1" t="s">
        <v>3</v>
      </c>
      <c r="D6" s="1"/>
      <c r="E6" s="1" t="s">
        <v>4</v>
      </c>
      <c r="F6" s="1"/>
      <c r="G6" s="1"/>
    </row>
    <row r="7" spans="1:7" x14ac:dyDescent="0.25">
      <c r="B7" s="4">
        <v>3</v>
      </c>
      <c r="C7" s="4">
        <v>1</v>
      </c>
      <c r="D7" s="4">
        <v>0</v>
      </c>
      <c r="E7" s="12">
        <f t="array" ref="E7:E9">MMULT(B7:D9,F2:F4)</f>
        <v>28600</v>
      </c>
      <c r="F7" s="1"/>
      <c r="G7" s="1"/>
    </row>
    <row r="8" spans="1:7" x14ac:dyDescent="0.25">
      <c r="B8" s="4">
        <v>5</v>
      </c>
      <c r="C8" s="4">
        <v>0.3</v>
      </c>
      <c r="D8" s="4">
        <v>5</v>
      </c>
      <c r="E8" s="12">
        <v>60000</v>
      </c>
      <c r="F8" s="1"/>
      <c r="G8" s="1"/>
    </row>
    <row r="9" spans="1:7" x14ac:dyDescent="0.25">
      <c r="B9" s="4">
        <v>4</v>
      </c>
      <c r="C9" s="4">
        <v>2</v>
      </c>
      <c r="D9" s="4">
        <v>3</v>
      </c>
      <c r="E9" s="12">
        <v>82700</v>
      </c>
      <c r="F9" s="1"/>
      <c r="G9" s="1"/>
    </row>
    <row r="10" spans="1:7" x14ac:dyDescent="0.25">
      <c r="B10" s="1"/>
      <c r="C10" s="1"/>
      <c r="D10" s="1"/>
      <c r="E10" s="1"/>
      <c r="F10" s="5" t="s">
        <v>8</v>
      </c>
      <c r="G10" s="1"/>
    </row>
    <row r="11" spans="1:7" ht="15.75" thickBot="1" x14ac:dyDescent="0.3">
      <c r="A11" s="10" t="s">
        <v>21</v>
      </c>
      <c r="B11" t="s">
        <v>22</v>
      </c>
      <c r="C11" t="s">
        <v>6</v>
      </c>
      <c r="D11" s="6" t="s">
        <v>7</v>
      </c>
      <c r="F11" s="13" t="s">
        <v>29</v>
      </c>
    </row>
    <row r="12" spans="1:7" x14ac:dyDescent="0.25">
      <c r="B12" s="4">
        <v>500</v>
      </c>
      <c r="C12" s="16">
        <f t="array" ref="C12:E14">MINVERSE(B7:D9)</f>
        <v>0.40807174887892372</v>
      </c>
      <c r="D12" s="17">
        <v>0.13452914798206284</v>
      </c>
      <c r="E12" s="18">
        <v>-0.22421524663677128</v>
      </c>
      <c r="F12" s="27">
        <f t="array" ref="F12:F14">MMULT(C12:E14,B12:B14)</f>
        <v>15.695067264573993</v>
      </c>
    </row>
    <row r="13" spans="1:7" x14ac:dyDescent="0.25">
      <c r="B13" s="4">
        <v>600</v>
      </c>
      <c r="C13" s="19">
        <v>-0.22421524663677128</v>
      </c>
      <c r="D13" s="1">
        <v>-0.4035874439461884</v>
      </c>
      <c r="E13" s="20">
        <v>0.67264573991031396</v>
      </c>
      <c r="F13" s="28">
        <v>452.91479820627808</v>
      </c>
    </row>
    <row r="14" spans="1:7" ht="15.75" thickBot="1" x14ac:dyDescent="0.3">
      <c r="B14" s="4">
        <v>1200</v>
      </c>
      <c r="C14" s="21">
        <v>-0.39461883408071746</v>
      </c>
      <c r="D14" s="22">
        <v>8.9686098654708488E-2</v>
      </c>
      <c r="E14" s="23">
        <v>0.18385650224215247</v>
      </c>
      <c r="F14" s="29">
        <v>77.130044843049319</v>
      </c>
    </row>
    <row r="15" spans="1:7" x14ac:dyDescent="0.25">
      <c r="B15" s="14" t="s">
        <v>24</v>
      </c>
      <c r="C15" s="15"/>
      <c r="D15" s="15"/>
      <c r="F15" s="13"/>
    </row>
    <row r="16" spans="1:7" x14ac:dyDescent="0.25">
      <c r="E16" s="6" t="s">
        <v>9</v>
      </c>
      <c r="F16" s="6" t="s">
        <v>10</v>
      </c>
      <c r="G16" s="6" t="s">
        <v>11</v>
      </c>
    </row>
    <row r="17" spans="1:8" ht="15.75" thickBot="1" x14ac:dyDescent="0.3">
      <c r="C17" t="s">
        <v>0</v>
      </c>
      <c r="E17" t="s">
        <v>25</v>
      </c>
    </row>
    <row r="18" spans="1:8" x14ac:dyDescent="0.25">
      <c r="B18" s="16">
        <v>500</v>
      </c>
      <c r="C18" s="17">
        <v>200</v>
      </c>
      <c r="D18" s="18">
        <v>0</v>
      </c>
      <c r="E18" s="16">
        <f>1/1200</f>
        <v>8.3333333333333339E-4</v>
      </c>
      <c r="F18" s="17">
        <v>0</v>
      </c>
      <c r="G18" s="18">
        <v>0</v>
      </c>
    </row>
    <row r="19" spans="1:8" x14ac:dyDescent="0.25">
      <c r="B19" s="19">
        <v>1000</v>
      </c>
      <c r="C19" s="1">
        <v>7000</v>
      </c>
      <c r="D19" s="20">
        <v>15000</v>
      </c>
      <c r="E19" s="19">
        <v>0</v>
      </c>
      <c r="F19" s="1">
        <f>1/25000</f>
        <v>4.0000000000000003E-5</v>
      </c>
      <c r="G19" s="20">
        <v>0</v>
      </c>
    </row>
    <row r="20" spans="1:8" ht="15.75" thickBot="1" x14ac:dyDescent="0.3">
      <c r="B20" s="21">
        <v>600</v>
      </c>
      <c r="C20" s="22">
        <v>700</v>
      </c>
      <c r="D20" s="23">
        <v>5000</v>
      </c>
      <c r="E20" s="21">
        <v>0</v>
      </c>
      <c r="F20" s="22">
        <v>0</v>
      </c>
      <c r="G20" s="23">
        <f>1/9300</f>
        <v>1.0752688172043011E-4</v>
      </c>
    </row>
    <row r="21" spans="1:8" x14ac:dyDescent="0.25">
      <c r="B21" s="1"/>
      <c r="C21" s="1"/>
      <c r="D21" s="1"/>
      <c r="E21" s="1"/>
      <c r="F21" s="1"/>
      <c r="G21" s="1"/>
    </row>
    <row r="22" spans="1:8" x14ac:dyDescent="0.25">
      <c r="B22" s="8" t="s">
        <v>12</v>
      </c>
      <c r="C22" s="8" t="s">
        <v>13</v>
      </c>
      <c r="D22" s="8"/>
    </row>
    <row r="23" spans="1:8" x14ac:dyDescent="0.25">
      <c r="B23">
        <f t="array" ref="B23:D25">MMULT(B18:D20,E18:G20)</f>
        <v>0.41666666666666669</v>
      </c>
      <c r="C23">
        <v>8.0000000000000002E-3</v>
      </c>
      <c r="D23">
        <v>0</v>
      </c>
      <c r="E23" s="6" t="s">
        <v>15</v>
      </c>
    </row>
    <row r="24" spans="1:8" x14ac:dyDescent="0.25">
      <c r="B24">
        <v>0.83333333333333337</v>
      </c>
      <c r="C24">
        <v>0.28000000000000003</v>
      </c>
      <c r="D24">
        <v>1.6129032258064515</v>
      </c>
    </row>
    <row r="25" spans="1:8" x14ac:dyDescent="0.25">
      <c r="B25">
        <v>0.5</v>
      </c>
      <c r="C25">
        <v>2.8000000000000001E-2</v>
      </c>
      <c r="D25">
        <v>0.5376344086021505</v>
      </c>
    </row>
    <row r="27" spans="1:8" ht="15.75" thickBot="1" x14ac:dyDescent="0.3">
      <c r="B27" t="s">
        <v>23</v>
      </c>
      <c r="E27" t="s">
        <v>16</v>
      </c>
      <c r="H27" s="30" t="s">
        <v>30</v>
      </c>
    </row>
    <row r="28" spans="1:8" x14ac:dyDescent="0.25">
      <c r="B28" s="16">
        <v>1</v>
      </c>
      <c r="C28" s="17">
        <v>0</v>
      </c>
      <c r="D28" s="18">
        <v>0</v>
      </c>
      <c r="E28" s="16">
        <f>B28-B23</f>
        <v>0.58333333333333326</v>
      </c>
      <c r="F28" s="17">
        <f t="shared" ref="F28:G28" si="1">C28-C23</f>
        <v>-8.0000000000000002E-3</v>
      </c>
      <c r="G28" s="18">
        <f t="shared" si="1"/>
        <v>0</v>
      </c>
      <c r="H28" s="31">
        <f t="array" ref="H28:H30">MMULT(E28:G30,F12:F14)</f>
        <v>5.5321375186846025</v>
      </c>
    </row>
    <row r="29" spans="1:8" x14ac:dyDescent="0.25">
      <c r="B29" s="19">
        <v>0</v>
      </c>
      <c r="C29" s="1">
        <v>1</v>
      </c>
      <c r="D29" s="20">
        <v>0</v>
      </c>
      <c r="E29" s="19">
        <f t="shared" ref="E29:E30" si="2">B29-B24</f>
        <v>-0.83333333333333337</v>
      </c>
      <c r="F29" s="1">
        <f t="shared" ref="F29:F30" si="3">C29-C24</f>
        <v>0.72</v>
      </c>
      <c r="G29" s="20">
        <f t="shared" ref="G29:G30" si="4">D29-D24</f>
        <v>-1.6129032258064515</v>
      </c>
      <c r="H29" s="32">
        <v>188.6161338540914</v>
      </c>
    </row>
    <row r="30" spans="1:8" ht="15.75" thickBot="1" x14ac:dyDescent="0.3">
      <c r="B30" s="21">
        <v>0</v>
      </c>
      <c r="C30" s="22">
        <v>0</v>
      </c>
      <c r="D30" s="23">
        <v>1</v>
      </c>
      <c r="E30" s="21">
        <f t="shared" si="2"/>
        <v>-0.5</v>
      </c>
      <c r="F30" s="22">
        <f t="shared" si="3"/>
        <v>-2.8000000000000001E-2</v>
      </c>
      <c r="G30" s="23">
        <f t="shared" si="4"/>
        <v>0.4623655913978495</v>
      </c>
      <c r="H30" s="33">
        <v>15.133130816336369</v>
      </c>
    </row>
    <row r="32" spans="1:8" x14ac:dyDescent="0.25">
      <c r="A32" s="7" t="s">
        <v>26</v>
      </c>
      <c r="B32" t="s">
        <v>31</v>
      </c>
    </row>
    <row r="33" spans="1:6" ht="15.75" thickBot="1" x14ac:dyDescent="0.3">
      <c r="B33" t="s">
        <v>28</v>
      </c>
      <c r="C33" t="s">
        <v>27</v>
      </c>
    </row>
    <row r="34" spans="1:6" x14ac:dyDescent="0.25">
      <c r="B34" s="24">
        <v>700</v>
      </c>
      <c r="C34" s="11">
        <f t="array" ref="C34:C36">MMULT(E28:G30,B34:B36)</f>
        <v>384.33333333333326</v>
      </c>
    </row>
    <row r="35" spans="1:6" x14ac:dyDescent="0.25">
      <c r="B35" s="25">
        <v>3000</v>
      </c>
      <c r="C35" s="11">
        <v>-5068.4946236559135</v>
      </c>
    </row>
    <row r="36" spans="1:6" ht="15.75" thickBot="1" x14ac:dyDescent="0.3">
      <c r="B36" s="26">
        <v>4120</v>
      </c>
      <c r="C36" s="11">
        <v>1470.9462365591398</v>
      </c>
    </row>
    <row r="39" spans="1:6" x14ac:dyDescent="0.25">
      <c r="A39" s="7" t="s">
        <v>14</v>
      </c>
    </row>
    <row r="40" spans="1:6" x14ac:dyDescent="0.25">
      <c r="B40" t="s">
        <v>33</v>
      </c>
    </row>
    <row r="41" spans="1:6" ht="15.75" thickBot="1" x14ac:dyDescent="0.3">
      <c r="B41" t="s">
        <v>32</v>
      </c>
      <c r="C41" t="s">
        <v>17</v>
      </c>
      <c r="F41" t="s">
        <v>34</v>
      </c>
    </row>
    <row r="42" spans="1:6" x14ac:dyDescent="0.25">
      <c r="B42" s="4">
        <v>2650</v>
      </c>
      <c r="C42" s="16">
        <f t="array" ref="C42:E44">MINVERSE(E28:G30)</f>
        <v>1.8175232057957889</v>
      </c>
      <c r="D42" s="17">
        <v>2.3364274394385296E-2</v>
      </c>
      <c r="E42" s="18">
        <v>8.1503282771111421E-2</v>
      </c>
      <c r="F42" s="11">
        <f t="array" ref="F42:F44">MMULT(C42:E44,B42:B44)</f>
        <v>6359.9999999999955</v>
      </c>
    </row>
    <row r="43" spans="1:6" x14ac:dyDescent="0.25">
      <c r="B43" s="4">
        <v>10600</v>
      </c>
      <c r="C43" s="19">
        <v>7.5277337559429496</v>
      </c>
      <c r="D43" s="1">
        <v>1.7036450079239309</v>
      </c>
      <c r="E43" s="20">
        <v>5.9429477020602226</v>
      </c>
      <c r="F43" s="11">
        <v>132500.00000000003</v>
      </c>
    </row>
    <row r="44" spans="1:6" ht="15.75" thickBot="1" x14ac:dyDescent="0.3">
      <c r="B44" s="4">
        <v>15900</v>
      </c>
      <c r="C44" s="21">
        <v>2.4213266923251084</v>
      </c>
      <c r="D44" s="22">
        <v>0.12843558976681035</v>
      </c>
      <c r="E44" s="23">
        <v>2.6108218247679424</v>
      </c>
      <c r="F44" s="11">
        <v>49290.000000000015</v>
      </c>
    </row>
    <row r="47" spans="1:6" x14ac:dyDescent="0.25">
      <c r="A47" s="9" t="s">
        <v>18</v>
      </c>
    </row>
    <row r="48" spans="1:6" x14ac:dyDescent="0.25">
      <c r="A48" t="s">
        <v>35</v>
      </c>
    </row>
    <row r="49" spans="1:3" x14ac:dyDescent="0.25">
      <c r="A49" t="s">
        <v>37</v>
      </c>
    </row>
    <row r="50" spans="1:3" x14ac:dyDescent="0.25">
      <c r="A50" s="1">
        <v>6360</v>
      </c>
      <c r="B50">
        <v>0</v>
      </c>
      <c r="C50">
        <v>0</v>
      </c>
    </row>
    <row r="51" spans="1:3" x14ac:dyDescent="0.25">
      <c r="A51">
        <v>0</v>
      </c>
      <c r="B51" s="1">
        <v>132500</v>
      </c>
      <c r="C51">
        <v>0</v>
      </c>
    </row>
    <row r="52" spans="1:3" x14ac:dyDescent="0.25">
      <c r="A52">
        <v>0</v>
      </c>
      <c r="B52">
        <v>0</v>
      </c>
      <c r="C52" s="1">
        <v>49290</v>
      </c>
    </row>
    <row r="54" spans="1:3" x14ac:dyDescent="0.25">
      <c r="A54" t="s">
        <v>36</v>
      </c>
      <c r="B54" t="s">
        <v>35</v>
      </c>
    </row>
    <row r="55" spans="1:3" x14ac:dyDescent="0.25">
      <c r="A55">
        <f t="array" ref="A55:C57">MMULT(B23:D25,A50:C52)</f>
        <v>2650</v>
      </c>
      <c r="B55">
        <v>1060</v>
      </c>
      <c r="C55">
        <v>0</v>
      </c>
    </row>
    <row r="56" spans="1:3" x14ac:dyDescent="0.25">
      <c r="A56">
        <v>5300</v>
      </c>
      <c r="B56">
        <v>37100</v>
      </c>
      <c r="C56">
        <v>79500</v>
      </c>
    </row>
    <row r="57" spans="1:3" x14ac:dyDescent="0.25">
      <c r="A57">
        <v>3180</v>
      </c>
      <c r="B57">
        <v>3710</v>
      </c>
      <c r="C57">
        <v>26500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5"/>
  <sheetViews>
    <sheetView workbookViewId="0">
      <selection activeCell="A24" sqref="A24"/>
    </sheetView>
  </sheetViews>
  <sheetFormatPr baseColWidth="10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s="11" t="s">
        <v>42</v>
      </c>
    </row>
    <row r="6" spans="1:1" x14ac:dyDescent="0.25">
      <c r="A6" t="s">
        <v>43</v>
      </c>
    </row>
    <row r="7" spans="1:1" x14ac:dyDescent="0.25">
      <c r="A7" s="11" t="s">
        <v>44</v>
      </c>
    </row>
    <row r="8" spans="1:1" x14ac:dyDescent="0.25">
      <c r="A8" t="s">
        <v>45</v>
      </c>
    </row>
    <row r="9" spans="1:1" x14ac:dyDescent="0.25">
      <c r="A9" t="s">
        <v>46</v>
      </c>
    </row>
    <row r="10" spans="1:1" x14ac:dyDescent="0.25">
      <c r="A10" s="11" t="s">
        <v>47</v>
      </c>
    </row>
    <row r="11" spans="1:1" x14ac:dyDescent="0.25">
      <c r="A11" t="s">
        <v>48</v>
      </c>
    </row>
    <row r="12" spans="1:1" x14ac:dyDescent="0.25">
      <c r="A12" t="s">
        <v>49</v>
      </c>
    </row>
    <row r="13" spans="1:1" x14ac:dyDescent="0.25">
      <c r="A13" t="s">
        <v>50</v>
      </c>
    </row>
    <row r="14" spans="1:1" x14ac:dyDescent="0.25">
      <c r="A14" t="s">
        <v>51</v>
      </c>
    </row>
    <row r="16" spans="1:1" x14ac:dyDescent="0.25">
      <c r="A16" s="11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20" spans="1:1" x14ac:dyDescent="0.25">
      <c r="A20" s="11" t="s">
        <v>55</v>
      </c>
    </row>
    <row r="21" spans="1:1" x14ac:dyDescent="0.25">
      <c r="A21" t="s">
        <v>56</v>
      </c>
    </row>
    <row r="22" spans="1:1" x14ac:dyDescent="0.25">
      <c r="A22" t="s">
        <v>57</v>
      </c>
    </row>
    <row r="24" spans="1:1" x14ac:dyDescent="0.25">
      <c r="A24" s="11" t="s">
        <v>58</v>
      </c>
    </row>
    <row r="25" spans="1:1" x14ac:dyDescent="0.25">
      <c r="A25" t="s">
        <v>59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Mit_Excel</vt:lpstr>
      <vt:lpstr>Mit_R</vt:lpstr>
    </vt:vector>
  </TitlesOfParts>
  <Company>HES-SO Valais-Wallis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Ruppen</dc:creator>
  <cp:lastModifiedBy>nuenenest</cp:lastModifiedBy>
  <dcterms:created xsi:type="dcterms:W3CDTF">2017-05-11T11:06:25Z</dcterms:created>
  <dcterms:modified xsi:type="dcterms:W3CDTF">2017-05-11T19:17:27Z</dcterms:modified>
</cp:coreProperties>
</file>